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Sheet1" sheetId="1" r:id="rId1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<sst xmlns="http://schemas.openxmlformats.org/spreadsheetml/2006/main" count="11" uniqueCount="11">
  <si>
    <t>Start Depth</t>
  </si>
  <si>
    <t>Distance</t>
  </si>
  <si>
    <t>Slope / ”</t>
  </si>
  <si>
    <t>Target Depth</t>
  </si>
  <si>
    <t>End Depth</t>
  </si>
  <si>
    <t>Drill #</t>
  </si>
  <si>
    <t>Nominal W</t>
  </si>
  <si>
    <t>Actual W</t>
  </si>
  <si>
    <t>(W/2)tan60</t>
  </si>
  <si>
    <t>Position</t>
  </si>
  <si>
    <t>Reverse Position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</si>
</sst>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0" xfId="0" applyBorder="1" applyAlignment="1">
      <alignment wrapText="1"/>
    </xf>
    <xf numFmtId="164" fontId="2" fillId="3" borderId="4" xfId="0" applyFont="1" applyFill="1" applyBorder="1" applyAlignment="1">
      <alignment wrapText="1"/>
    </xf>
    <xf numFmtId="165" fontId="1" fillId="3" borderId="5" xfId="0" applyNumberFormat="1" applyFont="1" applyFill="1" applyBorder="1" applyAlignment="1">
      <alignment wrapText="1"/>
    </xf>
    <xf numFmtId="165" fontId="1" fillId="2" borderId="5" xfId="0" applyNumberFormat="1" applyFont="1" applyFill="1" applyBorder="1" applyAlignment="1">
      <alignment wrapText="1"/>
    </xf>
    <xf numFmtId="165" fontId="1" fillId="3" borderId="5" xfId="0" applyNumberFormat="1" applyFont="1" applyFill="1" applyBorder="1" applyAlignment="1">
      <alignment/>
    </xf>
    <xf numFmtId="166" fontId="1" fillId="3" borderId="5" xfId="0" applyNumberFormat="1" applyFont="1" applyFill="1" applyBorder="1" applyAlignment="1">
      <alignment/>
    </xf>
    <xf numFmtId="166" fontId="1" fillId="3" borderId="6" xfId="0" applyNumberFormat="1" applyFont="1" applyFill="1" applyBorder="1" applyAlignment="1">
      <alignment/>
    </xf>
    <xf numFmtId="164" fontId="1" fillId="0" borderId="7" xfId="0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2" borderId="0" xfId="0" applyNumberFormat="1" applyFont="1" applyFill="1" applyAlignment="1">
      <alignment wrapText="1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8" xfId="0" applyNumberFormat="1" applyFont="1" applyBorder="1" applyAlignment="1">
      <alignment/>
    </xf>
    <xf numFmtId="164" fontId="1" fillId="3" borderId="7" xfId="0" applyFont="1" applyFill="1" applyBorder="1" applyAlignment="1">
      <alignment wrapText="1"/>
    </xf>
    <xf numFmtId="165" fontId="1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166" fontId="1" fillId="3" borderId="8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  <xf numFmtId="164" fontId="1" fillId="0" borderId="9" xfId="0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5" fontId="1" fillId="2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6" zoomScaleNormal="76" workbookViewId="0" topLeftCell="A1">
      <selection activeCell="H11" sqref="H11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/>
      <c r="G1" s="6"/>
    </row>
    <row r="2" spans="1:7" ht="12.75">
      <c r="A2" s="7">
        <v>0.025</v>
      </c>
      <c r="B2" s="7">
        <v>70</v>
      </c>
      <c r="C2" s="8">
        <v>0.001</v>
      </c>
      <c r="D2" s="9">
        <f>$E$2+MIN(D4:D30)</f>
        <v>0.18116952767655162</v>
      </c>
      <c r="E2" s="10">
        <f>$A$2+$B$2*$C$2</f>
        <v>0.095</v>
      </c>
      <c r="F2" s="11"/>
      <c r="G2" s="6"/>
    </row>
    <row r="3" spans="1:6" s="12" customFormat="1" ht="12.75">
      <c r="A3" s="1" t="s">
        <v>5</v>
      </c>
      <c r="B3" s="2" t="s">
        <v>6</v>
      </c>
      <c r="C3" s="2" t="s">
        <v>7</v>
      </c>
      <c r="D3" s="1" t="s">
        <v>8</v>
      </c>
      <c r="E3" s="1" t="s">
        <v>9</v>
      </c>
      <c r="F3" s="1" t="s">
        <v>10</v>
      </c>
    </row>
    <row r="4" spans="1:6" ht="12.75">
      <c r="A4" s="13">
        <v>14</v>
      </c>
      <c r="B4" s="14">
        <v>0.182</v>
      </c>
      <c r="C4" s="15">
        <v>0.18000000000000002</v>
      </c>
      <c r="D4" s="16">
        <f>C4*TAN(PI()/3)/2</f>
        <v>0.15588457268119893</v>
      </c>
      <c r="E4" s="17">
        <f>($D$2-D4-$A$2)/$C$2</f>
        <v>0.28495499535268615</v>
      </c>
      <c r="F4" s="18">
        <f>$B$2-E4</f>
        <v>69.71504500464731</v>
      </c>
    </row>
    <row r="5" spans="1:6" ht="12.75">
      <c r="A5" s="19">
        <v>16</v>
      </c>
      <c r="B5" s="20">
        <v>0.17700000000000002</v>
      </c>
      <c r="C5" s="21">
        <v>0.17500000000000002</v>
      </c>
      <c r="D5" s="22">
        <f>C5*TAN(PI()/3)/2</f>
        <v>0.15155444566227674</v>
      </c>
      <c r="E5" s="23">
        <f>($D$2-D5-$A$2)/$C$2</f>
        <v>4.615082014274872</v>
      </c>
      <c r="F5" s="24">
        <f>$B$2-E5</f>
        <v>65.38491798572512</v>
      </c>
    </row>
    <row r="6" spans="1:6" ht="12.75">
      <c r="A6" s="25">
        <v>17</v>
      </c>
      <c r="B6" s="26">
        <v>0.17200000000000001</v>
      </c>
      <c r="C6" s="21">
        <v>0.1715</v>
      </c>
      <c r="D6" s="27">
        <f>C6*TAN(PI()/3)/2</f>
        <v>0.1485233567490312</v>
      </c>
      <c r="E6" s="28">
        <f>($D$2-D6-$A$2)/$C$2</f>
        <v>7.646170927520422</v>
      </c>
      <c r="F6" s="29">
        <f>$B$2-E6</f>
        <v>62.35382907247958</v>
      </c>
    </row>
    <row r="7" spans="1:6" ht="12.75">
      <c r="A7" s="19">
        <v>19</v>
      </c>
      <c r="B7" s="20">
        <v>0.166</v>
      </c>
      <c r="C7" s="30">
        <v>0.1645</v>
      </c>
      <c r="D7" s="22">
        <f>C7*TAN(PI()/3)/2</f>
        <v>0.14246117892254012</v>
      </c>
      <c r="E7" s="23">
        <f>($D$2-D7-$A$2)/$C$2</f>
        <v>13.708348754011494</v>
      </c>
      <c r="F7" s="24">
        <f>$B$2-E7</f>
        <v>56.291651245988504</v>
      </c>
    </row>
    <row r="8" spans="1:6" ht="12.75">
      <c r="A8" s="25">
        <v>20</v>
      </c>
      <c r="B8" s="26">
        <v>0.161</v>
      </c>
      <c r="C8" s="30">
        <v>0.1595</v>
      </c>
      <c r="D8" s="27">
        <f>C8*TAN(PI()/3)/2</f>
        <v>0.13813105190361794</v>
      </c>
      <c r="E8" s="28">
        <f>($D$2-D8-$A$2)/$C$2</f>
        <v>18.03847577293368</v>
      </c>
      <c r="F8" s="29">
        <f>$B$2-E8</f>
        <v>51.96152422706632</v>
      </c>
    </row>
    <row r="9" spans="1:6" ht="12.75">
      <c r="A9" s="19">
        <v>22</v>
      </c>
      <c r="B9" s="20">
        <v>0.157</v>
      </c>
      <c r="C9" s="30">
        <v>0.1555</v>
      </c>
      <c r="D9" s="22">
        <f>C9*TAN(PI()/3)/2</f>
        <v>0.13466695028848016</v>
      </c>
      <c r="E9" s="23">
        <f>($D$2-D9-$A$2)/$C$2</f>
        <v>21.50257738807145</v>
      </c>
      <c r="F9" s="24">
        <f>$B$2-E9</f>
        <v>48.49742261192855</v>
      </c>
    </row>
    <row r="10" spans="1:6" ht="12.75">
      <c r="A10" s="25">
        <v>24</v>
      </c>
      <c r="B10" s="26">
        <v>0.152</v>
      </c>
      <c r="C10" s="30">
        <v>0.151</v>
      </c>
      <c r="D10" s="27">
        <f>C10*TAN(PI()/3)/2</f>
        <v>0.1307698359714502</v>
      </c>
      <c r="E10" s="28">
        <f>($D$2-D10-$A$2)/$C$2</f>
        <v>25.399691705101418</v>
      </c>
      <c r="F10" s="29">
        <f>$B$2-E10</f>
        <v>44.60030829489858</v>
      </c>
    </row>
    <row r="11" spans="1:6" ht="12.75">
      <c r="A11" s="19">
        <v>26</v>
      </c>
      <c r="B11" s="20">
        <v>0.14700000000000002</v>
      </c>
      <c r="C11" s="30">
        <v>0.146</v>
      </c>
      <c r="D11" s="22">
        <f>C11*TAN(PI()/3)/2</f>
        <v>0.12643970895252798</v>
      </c>
      <c r="E11" s="23">
        <f>($D$2-D11-$A$2)/$C$2</f>
        <v>29.72981872402363</v>
      </c>
      <c r="F11" s="24">
        <f>$B$2-E11</f>
        <v>40.27018127597637</v>
      </c>
    </row>
    <row r="12" spans="1:6" ht="12.75">
      <c r="A12" s="25">
        <v>28</v>
      </c>
      <c r="B12" s="26">
        <v>0.1405</v>
      </c>
      <c r="C12" s="30">
        <v>0.14</v>
      </c>
      <c r="D12" s="27">
        <f>C12*TAN(PI()/3)/2</f>
        <v>0.12124355652982138</v>
      </c>
      <c r="E12" s="28">
        <f>($D$2-D12-$A$2)/$C$2</f>
        <v>34.925971146730234</v>
      </c>
      <c r="F12" s="29">
        <f>$B$2-E12</f>
        <v>35.074028853269766</v>
      </c>
    </row>
    <row r="13" spans="1:6" ht="12.75">
      <c r="A13" s="19">
        <v>29</v>
      </c>
      <c r="B13" s="20">
        <v>0.136</v>
      </c>
      <c r="C13" s="30">
        <v>0.135</v>
      </c>
      <c r="D13" s="22">
        <f>C13*TAN(PI()/3)/2</f>
        <v>0.11691342951089918</v>
      </c>
      <c r="E13" s="23">
        <f>($D$2-D13-$A$2)/$C$2</f>
        <v>39.25609816565243</v>
      </c>
      <c r="F13" s="24">
        <f>$B$2-E13</f>
        <v>30.743901834347568</v>
      </c>
    </row>
    <row r="14" spans="1:6" ht="12.75">
      <c r="A14" s="25">
        <v>30</v>
      </c>
      <c r="B14" s="26">
        <v>0.1285</v>
      </c>
      <c r="C14" s="30">
        <v>0.1255</v>
      </c>
      <c r="D14" s="27">
        <f>C14*TAN(PI()/3)/2</f>
        <v>0.10868618817494702</v>
      </c>
      <c r="E14" s="28">
        <f>($D$2-D14-$A$2)/$C$2</f>
        <v>47.4833395016046</v>
      </c>
      <c r="F14" s="29">
        <f>$B$2-E14</f>
        <v>22.516660498395403</v>
      </c>
    </row>
    <row r="15" spans="1:6" ht="12.75">
      <c r="A15" s="19">
        <v>31</v>
      </c>
      <c r="B15" s="20">
        <v>0.12000000000000001</v>
      </c>
      <c r="C15" s="30">
        <v>0.12000000000000001</v>
      </c>
      <c r="D15" s="22">
        <f>C15*TAN(PI()/3)/2</f>
        <v>0.10392304845413261</v>
      </c>
      <c r="E15" s="23">
        <f>($D$2-D15-$A$2)/$C$2</f>
        <v>52.246479222419005</v>
      </c>
      <c r="F15" s="24">
        <f>$B$2-E15</f>
        <v>17.753520777580995</v>
      </c>
    </row>
    <row r="16" spans="1:6" ht="12.75">
      <c r="A16" s="25">
        <v>32</v>
      </c>
      <c r="B16" s="26">
        <v>0.116</v>
      </c>
      <c r="C16" s="30">
        <v>0.1155</v>
      </c>
      <c r="D16" s="27">
        <f>C16*TAN(PI()/3)/2</f>
        <v>0.10002593413710263</v>
      </c>
      <c r="E16" s="28">
        <f>($D$2-D16-$A$2)/$C$2</f>
        <v>56.143593539448986</v>
      </c>
      <c r="F16" s="29">
        <f>$B$2-E16</f>
        <v>13.856406460551014</v>
      </c>
    </row>
    <row r="17" spans="1:6" ht="12.75">
      <c r="A17" s="19">
        <v>34</v>
      </c>
      <c r="B17" s="20">
        <v>0.111</v>
      </c>
      <c r="C17" s="30">
        <v>0.1102</v>
      </c>
      <c r="D17" s="22">
        <f>C17*TAN(PI()/3)/2</f>
        <v>0.09543599949704512</v>
      </c>
      <c r="E17" s="23">
        <f>($D$2-D17-$A$2)/$C$2</f>
        <v>60.73352817950649</v>
      </c>
      <c r="F17" s="24">
        <f>$B$2-E17</f>
        <v>9.266471820493507</v>
      </c>
    </row>
    <row r="18" spans="1:6" ht="12.75">
      <c r="A18" s="25">
        <v>36</v>
      </c>
      <c r="B18" s="26">
        <v>0.10650000000000001</v>
      </c>
      <c r="C18" s="30">
        <v>0.106</v>
      </c>
      <c r="D18" s="27">
        <f>C18*TAN(PI()/3)/2</f>
        <v>0.09179869280115047</v>
      </c>
      <c r="E18" s="28">
        <f>($D$2-D18-$A$2)/$C$2</f>
        <v>64.37083487540116</v>
      </c>
      <c r="F18" s="29">
        <f>$B$2-E18</f>
        <v>5.629165124598842</v>
      </c>
    </row>
    <row r="19" spans="1:6" ht="12.75">
      <c r="A19" s="31">
        <v>39</v>
      </c>
      <c r="B19" s="32">
        <v>0.0995</v>
      </c>
      <c r="C19" s="33">
        <v>0.0995</v>
      </c>
      <c r="D19" s="34">
        <f>C19*TAN(PI()/3)/2</f>
        <v>0.08616952767655162</v>
      </c>
      <c r="E19" s="35">
        <f>($D$2-D19-$A$2)/$C$2</f>
        <v>70</v>
      </c>
      <c r="F19" s="36">
        <f>$B$2-E19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scale="10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2012-03-09T00:16:39Z</cp:lastPrinted>
  <dcterms:created xsi:type="dcterms:W3CDTF">2012-03-08T17:47:14Z</dcterms:created>
  <dcterms:modified xsi:type="dcterms:W3CDTF">2012-03-12T18:30:57Z</dcterms:modified>
  <cp:category/>
  <cp:version/>
  <cp:contentType/>
  <cp:contentStatus/>
  <cp:revision>1</cp:revision>
</cp:coreProperties>
</file>